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60" windowHeight="12195" tabRatio="570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<sst xmlns="http://schemas.openxmlformats.org/spreadsheetml/2006/main" count="205" uniqueCount="149">
  <si>
    <t>Lp.</t>
  </si>
  <si>
    <t>Nazwa budynku, adres</t>
  </si>
  <si>
    <t>Rok budowy</t>
  </si>
  <si>
    <t>Materiał budowy ścian, więźby dachowej i pokrycia dachu</t>
  </si>
  <si>
    <t>Zabezpieczenia  przeciwpożarowe i przeciw kradzieżowe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</si>
  <si>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</si>
  <si>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</si>
  <si>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</si>
  <si>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</si>
  <si>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</si>
  <si>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</si>
  <si>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</si>
  <si>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</si>
  <si>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</si>
  <si>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</si>
  <si>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Razem:</t>
  </si>
  <si>
    <t>Wartość pozostałych środków trwałych i wyposażenia</t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</si>
  <si>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</si>
  <si>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</si>
  <si>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</si>
  <si>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</si>
  <si>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Wykaz stacjonarnego sprzętu elektronicznego</t>
  </si>
  <si>
    <t xml:space="preserve">Za sprzęt elektroniczny przyjmuje się komputery, cantale telefoniczne, faxy itp. </t>
  </si>
  <si>
    <t>lp.</t>
  </si>
  <si>
    <t>Nazwa sprzętu, model</t>
  </si>
  <si>
    <t>Rok produkcji</t>
  </si>
  <si>
    <t>Wykaz przenośnego sprzętu elektronicznego</t>
  </si>
  <si>
    <t>Za sprzęt elektroniczny przenośny przyjmuje się komputery (laptopy), kamery video itp. sprzęt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</si>
  <si>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</si>
  <si>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</si>
  <si>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</si>
  <si>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</si>
  <si>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</si>
  <si>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</si>
  <si>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</si>
  <si>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il. miejsc</t>
  </si>
  <si>
    <t>Ładowność</t>
  </si>
  <si>
    <t>Przebieg (około)</t>
  </si>
  <si>
    <t>Data pierw. rejestracji</t>
  </si>
  <si>
    <t>Wyposażenie dodatkowe</t>
  </si>
  <si>
    <t>NSZ90VN</t>
  </si>
  <si>
    <t>FIAT DOBLO</t>
  </si>
  <si>
    <t>ciężarowy</t>
  </si>
  <si>
    <t>-</t>
  </si>
  <si>
    <t>cargo 263</t>
  </si>
  <si>
    <t>Wartość odtworzeniowa</t>
  </si>
  <si>
    <t>05.09.2012</t>
  </si>
  <si>
    <t>ciągnik rolniczy</t>
  </si>
  <si>
    <t>przyczepa ciężarowa</t>
  </si>
  <si>
    <t>ZFA26300009194337</t>
  </si>
  <si>
    <t>NSZ9C57</t>
  </si>
  <si>
    <t>Farmtrac</t>
  </si>
  <si>
    <t>675 DT</t>
  </si>
  <si>
    <t>P5CA4CD004905</t>
  </si>
  <si>
    <t>22.01.2014</t>
  </si>
  <si>
    <t>NSZ30P4</t>
  </si>
  <si>
    <t xml:space="preserve">Pronar </t>
  </si>
  <si>
    <t>T653</t>
  </si>
  <si>
    <t>SZB6530XXE1X07408</t>
  </si>
  <si>
    <t>Okres ubezpieczenia OC, NNW</t>
  </si>
  <si>
    <t>Zakład Gospodarki Komunalnej Sp. z o.o.</t>
  </si>
  <si>
    <t>NIP: 745-184-73-05, REGON: 365374870</t>
  </si>
  <si>
    <t>OLY9470</t>
  </si>
  <si>
    <t>Autosan</t>
  </si>
  <si>
    <t>D732</t>
  </si>
  <si>
    <t>przyczepa</t>
  </si>
  <si>
    <t>41085/H4</t>
  </si>
  <si>
    <t>03.06.1986</t>
  </si>
  <si>
    <t>NSZ34P1</t>
  </si>
  <si>
    <t>Meprozet</t>
  </si>
  <si>
    <t>T-528/5</t>
  </si>
  <si>
    <t>przyczepa ciężarowa rolnicza asenizacyjna</t>
  </si>
  <si>
    <t>brak</t>
  </si>
  <si>
    <t>MEP140865006</t>
  </si>
  <si>
    <t>26.08.2014</t>
  </si>
  <si>
    <t>Volvo</t>
  </si>
  <si>
    <t>FE240</t>
  </si>
  <si>
    <t>ciężarowy śmieciarka</t>
  </si>
  <si>
    <t>YV2VBM0A27B454948</t>
  </si>
  <si>
    <t>NSZ7P26</t>
  </si>
  <si>
    <t>Niewiadów</t>
  </si>
  <si>
    <t>B3500</t>
  </si>
  <si>
    <t>SWNB35000A0002690</t>
  </si>
  <si>
    <t>11.10.2010</t>
  </si>
  <si>
    <t>CB466GG</t>
  </si>
  <si>
    <t>01.03.2007, w Polsce 02.02.2017</t>
  </si>
  <si>
    <t>poz. 7 właściciel: Europejski Fundusz Leasngowy S.A. we Wrocławiu o/Bydgoszcz, 85 - 240 Bydgoszcz, Józefa Ignacego Kraszewskiego 1, Regon: 930986308</t>
  </si>
  <si>
    <t>RST07347</t>
  </si>
  <si>
    <t>Mitsubishi Fuso</t>
  </si>
  <si>
    <t>Canter</t>
  </si>
  <si>
    <t>TYBFB83SE4DV01064</t>
  </si>
  <si>
    <t>10.06.2010, w Polsce 19.12.2016</t>
  </si>
  <si>
    <t>poz. 8 właściciel: Getin Leasing S.A. Oddz. Kępie Zaleszańskie, 37 - 415 Zaleszany, Kępie Zaleszańskie 2, Regon: 01264821700725</t>
  </si>
  <si>
    <t>NSZLC68</t>
  </si>
  <si>
    <t>Mercedes Benz</t>
  </si>
  <si>
    <t>Atego</t>
  </si>
  <si>
    <t>ciężarowy wywóz śmieci</t>
  </si>
  <si>
    <t>WDB9700151K440066</t>
  </si>
  <si>
    <t>22.09.1999, W Polsce 15.12.2017</t>
  </si>
  <si>
    <t>JCB</t>
  </si>
  <si>
    <t>3CX</t>
  </si>
  <si>
    <t>koparko - ładowarka</t>
  </si>
  <si>
    <t>JCB3CXTTKJ266749</t>
  </si>
  <si>
    <t>poz. 10 właściciel: Europejski Fundusz Leasingowy S.A., 53 - 605 Wrocław, Pl. Orląt Lwowskich 1, regon: 930986308</t>
  </si>
  <si>
    <t>Wykaz budynków i budowli</t>
  </si>
  <si>
    <t>Liczba pracowników:</t>
  </si>
  <si>
    <t xml:space="preserve">nie starszy niż 5 letni (wyprodukowany w roku 2014 i latach następnych)  </t>
  </si>
  <si>
    <t>01.02.2019 - 31.01.2020</t>
  </si>
  <si>
    <t>1995/1996</t>
  </si>
  <si>
    <t>komputer DESKOP X-KOM myszka, klawiatura, monitor</t>
  </si>
  <si>
    <t>komputer LENOVO THINKCENTRE s500</t>
  </si>
  <si>
    <t>MONITOR LED 21.9 HP 22ES SREBNO CZARNY</t>
  </si>
  <si>
    <t xml:space="preserve">DRUKARKA SEWOO LK P41 </t>
  </si>
  <si>
    <t>12-122 Jedwabno, ul. 1 Maja 63</t>
  </si>
  <si>
    <t>Urządzenie wielofunkcyjne XEROX WORKCENTRE 5024</t>
  </si>
  <si>
    <t>ściany zbudowane z pusaka, płaski dach betonowy pokryty papą</t>
  </si>
  <si>
    <t>Teren ogrodzony, brama zamknięta na kłódę</t>
  </si>
  <si>
    <t>ściana pustak, dach płaski betonowy pokryty papą</t>
  </si>
  <si>
    <t>Teren ogrodzony, zamknięty</t>
  </si>
  <si>
    <t xml:space="preserve">kompleks budynków, 2 szt budynków drewnianych - więźba dachowa drewniana, dach pokryty blachodachówką, budynek metalowy - kontener, </t>
  </si>
  <si>
    <t xml:space="preserve"> +wuko</t>
  </si>
  <si>
    <t>Oczyszczalnia ścieków - ul. 1 Maja, 12-122 Jedwabno</t>
  </si>
  <si>
    <t>Hydrofornia, ul. Polna 12-122 Jedwabno</t>
  </si>
  <si>
    <t>Kotłownia - osiedle Leśna, 12-122 Jedwabno</t>
  </si>
  <si>
    <t>Kotłownia - ul. Warmińska 2, 12-122 Jedwabno</t>
  </si>
  <si>
    <r>
      <t>Pow. Użytkowa  (m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)</t>
    </r>
  </si>
  <si>
    <t>Załącznik nr 7A</t>
  </si>
  <si>
    <t>Załącznik nr 7B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</si>
  <si>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</si>
  <si>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Załącznik nr 7C</t>
  </si>
  <si>
    <t>System Alarmowy( kamera IP PX-BVI2003E/W 2Mpx, 2.8-12 mm- 7 sztuk, rejestrator sieciowy PX-NVR2608EA-2 szt, dysk twardy HDD 2TB sata III WD20PURX-2szt, switch poE 8 portów SW8-TP120-A1 -2 szt, kamera IP pX-TVIP2009-E &lt;px, 2,8-12mm 2 szt, obudowa - 2 szt</t>
  </si>
  <si>
    <t>Wartość księgowa brutto</t>
  </si>
  <si>
    <t>Załącznik nr 7C'</t>
  </si>
  <si>
    <t>nie starszy niż 5 letni (wyprodukowany w roku 2014 i latach następnych)</t>
  </si>
  <si>
    <t xml:space="preserve">Telefon samsung GALXY ycover 3 </t>
  </si>
  <si>
    <t xml:space="preserve"> </t>
  </si>
  <si>
    <t>01.02.2020 - 31.01.2021</t>
  </si>
  <si>
    <t>01.02.2021 - 31.01.2022</t>
  </si>
  <si>
    <t>poz. 1 i 2 okres ubezpieczenia AC od 19.10.2019 do 31.01.2022</t>
  </si>
  <si>
    <t>poz. 7 okres ubezpieczenia AC od 02.02.2019 do 31.01.2022</t>
  </si>
  <si>
    <t>poz. 8 okres ubezpieczenia AC od 16.02.2019 do 31.01.2022</t>
  </si>
  <si>
    <t>poz. 10 okres ubezpieczenia AC, OC z uwagi na leasing pojazdu roczny w każdym roku obowiązywania ochrony tj. 27.07.2019 do 26.07.2022</t>
  </si>
  <si>
    <t>01.02.2019 - 31.01.2022</t>
  </si>
  <si>
    <t>02.02.2019 - 31.01.2022</t>
  </si>
  <si>
    <t>16.02.2019 - 31.01.2022</t>
  </si>
  <si>
    <t>12.12.2019 - 31.01.2022</t>
  </si>
  <si>
    <t>27.07.2019 - 26.07.2022</t>
  </si>
  <si>
    <t>Załącznik nr 7D</t>
  </si>
  <si>
    <t>Okres ubezpieczenia AC, Assistance - WARTOŚĆ NETTO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</si>
</sst>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d/mm/yyyy"/>
    <numFmt numFmtId="167" formatCode="#,##0.00\ [$zł-415];[Red]\-#,##0.00\ [$zł-415]"/>
    <numFmt numFmtId="168" formatCode="#,##0\ &quot;zł&quot;"/>
    <numFmt numFmtId="169" formatCode="&quot; &quot;#,##0.00&quot; zł &quot;;&quot;-&quot;#,##0.00&quot; zł &quot;;&quot; -&quot;#&quot; zł &quot;;@&quot; &quot;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1"/>
      <family val="0"/>
    </font>
    <font>
      <sz val="9"/>
      <color indexed="8"/>
      <name val="Times New Roman"/>
      <family val="1"/>
    </font>
    <font>
      <sz val="9"/>
      <color indexed="8"/>
      <name val="Verdana"/>
      <family val="2"/>
    </font>
    <font>
      <sz val="9"/>
      <color indexed="8"/>
      <name val="Arial1"/>
      <family val="0"/>
    </font>
    <font>
      <i/>
      <sz val="9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1"/>
      <family val="0"/>
    </font>
    <font>
      <sz val="9"/>
      <color theme="1"/>
      <name val="Times New Roman"/>
      <family val="1"/>
    </font>
    <font>
      <sz val="9"/>
      <color theme="1"/>
      <name val="Verdana"/>
      <family val="2"/>
    </font>
    <font>
      <sz val="9"/>
      <color theme="1"/>
      <name val="Arial1"/>
      <family val="0"/>
    </font>
    <font>
      <i/>
      <sz val="9"/>
      <color theme="1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Arial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 quotePrefix="1">
      <alignment horizontal="center"/>
    </xf>
    <xf numFmtId="165" fontId="0" fillId="0" borderId="10" xfId="0" applyNumberFormat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65" fontId="6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165" fontId="4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67" fillId="0" borderId="0" xfId="0" applyFont="1" applyAlignment="1">
      <alignment horizontal="right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right"/>
    </xf>
    <xf numFmtId="0" fontId="71" fillId="0" borderId="0" xfId="0" applyFont="1" applyBorder="1" applyAlignment="1">
      <alignment vertical="center" wrapText="1"/>
    </xf>
    <xf numFmtId="0" fontId="52" fillId="0" borderId="0" xfId="0" applyFont="1" applyFill="1" applyBorder="1" applyAlignment="1">
      <alignment/>
    </xf>
    <xf numFmtId="165" fontId="69" fillId="0" borderId="0" xfId="0" applyNumberFormat="1" applyFont="1" applyFill="1" applyBorder="1" applyAlignment="1">
      <alignment vertical="center" wrapText="1"/>
    </xf>
    <xf numFmtId="170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5" fontId="4" fillId="0" borderId="12" xfId="0" applyNumberFormat="1" applyFont="1" applyBorder="1" applyAlignment="1">
      <alignment/>
    </xf>
    <xf numFmtId="0" fontId="72" fillId="0" borderId="0" xfId="0" applyFont="1" applyAlignment="1">
      <alignment/>
    </xf>
    <xf numFmtId="165" fontId="73" fillId="0" borderId="13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165" fontId="75" fillId="0" borderId="15" xfId="0" applyNumberFormat="1" applyFont="1" applyFill="1" applyBorder="1" applyAlignment="1">
      <alignment vertical="center" wrapText="1"/>
    </xf>
    <xf numFmtId="4" fontId="76" fillId="0" borderId="15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76" fillId="0" borderId="15" xfId="0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center"/>
    </xf>
    <xf numFmtId="170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170" fontId="6" fillId="0" borderId="11" xfId="0" applyNumberFormat="1" applyFont="1" applyBorder="1" applyAlignment="1">
      <alignment horizontal="right" vertical="center"/>
    </xf>
    <xf numFmtId="0" fontId="77" fillId="0" borderId="15" xfId="0" applyFont="1" applyBorder="1" applyAlignment="1">
      <alignment horizontal="center" vertical="center" wrapText="1"/>
    </xf>
    <xf numFmtId="0" fontId="77" fillId="0" borderId="15" xfId="0" applyFont="1" applyFill="1" applyBorder="1" applyAlignment="1">
      <alignment vertical="center" wrapText="1"/>
    </xf>
    <xf numFmtId="0" fontId="77" fillId="0" borderId="15" xfId="0" applyFont="1" applyFill="1" applyBorder="1" applyAlignment="1">
      <alignment horizontal="center" vertical="center" wrapText="1"/>
    </xf>
    <xf numFmtId="165" fontId="77" fillId="0" borderId="15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70" fontId="0" fillId="0" borderId="1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2" sqref="F12"/>
    </sheetView>
  </sheetViews>
  <sheetFormatPr defaultColWidth="9.57421875" defaultRowHeight="12.75"/>
  <cols>
    <col min="1" max="1" width="4.421875" style="0" customWidth="1"/>
    <col min="2" max="2" width="22.140625" style="0" customWidth="1"/>
    <col min="3" max="3" width="10.57421875" style="0" customWidth="1"/>
    <col min="4" max="4" width="11.421875" style="0" customWidth="1"/>
    <col min="5" max="5" width="17.140625" style="0" bestFit="1" customWidth="1"/>
    <col min="6" max="6" width="33.00390625" style="0" customWidth="1"/>
    <col min="7" max="7" width="30.140625" style="0" customWidth="1"/>
  </cols>
  <sheetData>
    <row r="1" ht="12.75">
      <c r="G1" s="21" t="s">
        <v>126</v>
      </c>
    </row>
    <row r="3" spans="1:7" ht="18">
      <c r="A3" s="68" t="s">
        <v>104</v>
      </c>
      <c r="B3" s="68"/>
      <c r="C3" s="68"/>
      <c r="D3" s="68"/>
      <c r="E3" s="68"/>
      <c r="F3" s="68"/>
      <c r="G3" s="68"/>
    </row>
    <row r="4" spans="1:7" ht="18">
      <c r="A4" s="68" t="s">
        <v>60</v>
      </c>
      <c r="B4" s="68"/>
      <c r="C4" s="68"/>
      <c r="D4" s="68"/>
      <c r="E4" s="68"/>
      <c r="F4" s="68"/>
      <c r="G4" s="68"/>
    </row>
    <row r="5" spans="1:7" ht="18">
      <c r="A5" s="68" t="s">
        <v>113</v>
      </c>
      <c r="B5" s="68"/>
      <c r="C5" s="68"/>
      <c r="D5" s="68"/>
      <c r="E5" s="68"/>
      <c r="F5" s="68"/>
      <c r="G5" s="68"/>
    </row>
    <row r="6" spans="1:7" ht="18">
      <c r="A6" s="68" t="s">
        <v>61</v>
      </c>
      <c r="B6" s="68"/>
      <c r="C6" s="68"/>
      <c r="D6" s="68"/>
      <c r="E6" s="68"/>
      <c r="F6" s="68"/>
      <c r="G6" s="68"/>
    </row>
    <row r="7" spans="1:7" ht="41.25">
      <c r="A7" s="35" t="s">
        <v>0</v>
      </c>
      <c r="B7" s="35" t="s">
        <v>1</v>
      </c>
      <c r="C7" s="35" t="s">
        <v>2</v>
      </c>
      <c r="D7" s="35" t="s">
        <v>125</v>
      </c>
      <c r="E7" s="35" t="s">
        <v>45</v>
      </c>
      <c r="F7" s="35" t="s">
        <v>3</v>
      </c>
      <c r="G7" s="35" t="s">
        <v>4</v>
      </c>
    </row>
    <row r="8" spans="1:7" ht="45">
      <c r="A8" s="49" t="s">
        <v>5</v>
      </c>
      <c r="B8" s="50" t="s">
        <v>121</v>
      </c>
      <c r="C8" s="51">
        <v>1993</v>
      </c>
      <c r="D8" s="51">
        <v>90</v>
      </c>
      <c r="E8" s="52">
        <v>2132274</v>
      </c>
      <c r="F8" s="36" t="s">
        <v>119</v>
      </c>
      <c r="G8" s="37" t="s">
        <v>118</v>
      </c>
    </row>
    <row r="9" spans="1:7" ht="30">
      <c r="A9" s="49" t="s">
        <v>6</v>
      </c>
      <c r="B9" s="50" t="s">
        <v>122</v>
      </c>
      <c r="C9" s="51">
        <v>1979</v>
      </c>
      <c r="D9" s="51">
        <v>76</v>
      </c>
      <c r="E9" s="52">
        <v>304500</v>
      </c>
      <c r="F9" s="36" t="s">
        <v>115</v>
      </c>
      <c r="G9" s="43" t="s">
        <v>116</v>
      </c>
    </row>
    <row r="10" spans="1:7" ht="45">
      <c r="A10" s="49" t="s">
        <v>7</v>
      </c>
      <c r="B10" s="50" t="s">
        <v>123</v>
      </c>
      <c r="C10" s="51" t="s">
        <v>108</v>
      </c>
      <c r="D10" s="51">
        <v>142</v>
      </c>
      <c r="E10" s="52">
        <v>95130</v>
      </c>
      <c r="F10" s="36" t="s">
        <v>117</v>
      </c>
      <c r="G10" s="43" t="s">
        <v>72</v>
      </c>
    </row>
    <row r="11" spans="1:7" ht="45">
      <c r="A11" s="49" t="s">
        <v>8</v>
      </c>
      <c r="B11" s="50" t="s">
        <v>124</v>
      </c>
      <c r="C11" s="51">
        <v>2006</v>
      </c>
      <c r="D11" s="51">
        <v>634</v>
      </c>
      <c r="E11" s="52">
        <v>235694</v>
      </c>
      <c r="F11" s="36" t="s">
        <v>117</v>
      </c>
      <c r="G11" s="43" t="s">
        <v>72</v>
      </c>
    </row>
    <row r="12" spans="1:7" ht="15.75">
      <c r="A12" s="22"/>
      <c r="B12" s="23"/>
      <c r="C12" s="24"/>
      <c r="D12" s="25" t="s">
        <v>15</v>
      </c>
      <c r="E12" s="33">
        <f>SUM(E8:E11)</f>
        <v>2767598</v>
      </c>
      <c r="G12" s="26"/>
    </row>
    <row r="13" spans="1:7" ht="12.75">
      <c r="A13" s="22"/>
      <c r="B13" s="23"/>
      <c r="C13" s="24"/>
      <c r="D13" s="25"/>
      <c r="E13" s="28"/>
      <c r="G13" s="26"/>
    </row>
    <row r="15" spans="1:3" ht="12.75">
      <c r="A15" s="27" t="s">
        <v>105</v>
      </c>
      <c r="B15" s="27"/>
      <c r="C15" s="30">
        <v>17</v>
      </c>
    </row>
  </sheetData>
  <sheetProtection/>
  <mergeCells count="4">
    <mergeCell ref="A3:G3"/>
    <mergeCell ref="A4:G4"/>
    <mergeCell ref="A5:G5"/>
    <mergeCell ref="A6:G6"/>
  </mergeCells>
  <printOptions horizontalCentered="1" verticalCentered="1"/>
  <pageMargins left="0.1968503937007874" right="0.2362204724409449" top="0" bottom="0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2.8515625" style="0" customWidth="1"/>
    <col min="2" max="2" width="19.28125" style="0" bestFit="1" customWidth="1"/>
    <col min="4" max="4" width="11.7109375" style="0" customWidth="1"/>
    <col min="5" max="5" width="10.7109375" style="0" customWidth="1"/>
  </cols>
  <sheetData>
    <row r="1" ht="12.75">
      <c r="B1" s="1" t="s">
        <v>127</v>
      </c>
    </row>
    <row r="2" ht="12.75">
      <c r="B2" s="1"/>
    </row>
    <row r="4" spans="1:2" ht="15.75">
      <c r="A4" s="69" t="s">
        <v>16</v>
      </c>
      <c r="B4" s="69"/>
    </row>
    <row r="5" spans="1:10" ht="18">
      <c r="A5" s="70" t="s">
        <v>60</v>
      </c>
      <c r="B5" s="70"/>
      <c r="C5" s="2"/>
      <c r="D5" s="2"/>
      <c r="E5" s="2"/>
      <c r="F5" s="2"/>
      <c r="G5" s="2"/>
      <c r="H5" s="2"/>
      <c r="I5" s="2"/>
      <c r="J5" s="2"/>
    </row>
    <row r="6" spans="1:10" ht="18">
      <c r="A6" s="70" t="s">
        <v>113</v>
      </c>
      <c r="B6" s="70"/>
      <c r="C6" s="2"/>
      <c r="D6" s="2"/>
      <c r="E6" s="2"/>
      <c r="F6" s="2"/>
      <c r="G6" s="2"/>
      <c r="H6" s="2"/>
      <c r="I6" s="2"/>
      <c r="J6" s="2"/>
    </row>
    <row r="7" spans="1:10" ht="18">
      <c r="A7" s="70" t="s">
        <v>61</v>
      </c>
      <c r="B7" s="70"/>
      <c r="C7" s="2"/>
      <c r="D7" s="2"/>
      <c r="E7" s="2"/>
      <c r="F7" s="2"/>
      <c r="G7" s="2"/>
      <c r="H7" s="2"/>
      <c r="I7" s="2"/>
      <c r="J7" s="2"/>
    </row>
    <row r="8" spans="1:2" ht="15.75">
      <c r="A8" s="4"/>
      <c r="B8" s="4"/>
    </row>
    <row r="10" spans="1:2" ht="12.75" customHeight="1">
      <c r="A10" s="71" t="s">
        <v>128</v>
      </c>
      <c r="B10" s="72">
        <v>245631.4</v>
      </c>
    </row>
    <row r="11" spans="1:2" ht="45" customHeight="1">
      <c r="A11" s="71"/>
      <c r="B11" s="72"/>
    </row>
    <row r="12" spans="1:2" ht="12.75">
      <c r="A12" s="5" t="s">
        <v>17</v>
      </c>
      <c r="B12" s="11" t="s">
        <v>43</v>
      </c>
    </row>
    <row r="13" spans="1:2" ht="15.75">
      <c r="A13" s="6" t="s">
        <v>15</v>
      </c>
      <c r="B13" s="44">
        <f>SUM(B10:B12)</f>
        <v>245631.4</v>
      </c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29"/>
    </row>
    <row r="17" spans="1:2" ht="12.75">
      <c r="A17" s="3"/>
      <c r="B17" s="3"/>
    </row>
    <row r="18" spans="1:2" ht="38.25" customHeight="1">
      <c r="A18" s="7" t="s">
        <v>18</v>
      </c>
      <c r="B18" s="8" t="s">
        <v>19</v>
      </c>
    </row>
    <row r="19" spans="1:2" ht="27" customHeight="1">
      <c r="A19" s="9" t="s">
        <v>20</v>
      </c>
      <c r="B19" s="12" t="s">
        <v>43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24" right="0.24" top="0.52" bottom="0.18" header="0.5118055555555555" footer="0.3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3" sqref="D13:D18"/>
    </sheetView>
  </sheetViews>
  <sheetFormatPr defaultColWidth="9.140625" defaultRowHeight="12.75"/>
  <cols>
    <col min="1" max="1" width="5.00390625" style="0" customWidth="1"/>
    <col min="2" max="2" width="35.421875" style="0" customWidth="1"/>
    <col min="3" max="3" width="12.421875" style="0" customWidth="1"/>
    <col min="4" max="4" width="20.8515625" style="0" bestFit="1" customWidth="1"/>
  </cols>
  <sheetData>
    <row r="1" ht="12.75">
      <c r="D1" s="1" t="s">
        <v>129</v>
      </c>
    </row>
    <row r="2" ht="12.75">
      <c r="B2" s="1"/>
    </row>
    <row r="4" spans="1:4" ht="15.75">
      <c r="A4" s="69" t="s">
        <v>21</v>
      </c>
      <c r="B4" s="69"/>
      <c r="C4" s="69"/>
      <c r="D4" s="69"/>
    </row>
    <row r="5" spans="1:4" ht="15.75">
      <c r="A5" s="69" t="s">
        <v>60</v>
      </c>
      <c r="B5" s="69"/>
      <c r="C5" s="69"/>
      <c r="D5" s="69"/>
    </row>
    <row r="6" spans="1:4" ht="15.75" customHeight="1">
      <c r="A6" s="69" t="s">
        <v>113</v>
      </c>
      <c r="B6" s="69"/>
      <c r="C6" s="69"/>
      <c r="D6" s="69"/>
    </row>
    <row r="7" spans="1:4" ht="15.75" customHeight="1">
      <c r="A7" s="69" t="s">
        <v>61</v>
      </c>
      <c r="B7" s="69"/>
      <c r="C7" s="69"/>
      <c r="D7" s="69"/>
    </row>
    <row r="8" spans="1:4" ht="15.75">
      <c r="A8" s="4"/>
      <c r="B8" s="4"/>
      <c r="C8" s="4"/>
      <c r="D8" s="4"/>
    </row>
    <row r="9" spans="1:4" ht="15.75" customHeight="1">
      <c r="A9" s="73" t="s">
        <v>22</v>
      </c>
      <c r="B9" s="73"/>
      <c r="C9" s="73"/>
      <c r="D9" s="73"/>
    </row>
    <row r="10" spans="1:4" ht="12.75" customHeight="1">
      <c r="A10" s="73" t="s">
        <v>106</v>
      </c>
      <c r="B10" s="73"/>
      <c r="C10" s="73"/>
      <c r="D10" s="73"/>
    </row>
    <row r="11" spans="1:4" ht="12.75">
      <c r="A11" s="13"/>
      <c r="B11" s="13"/>
      <c r="C11" s="13"/>
      <c r="D11" s="13"/>
    </row>
    <row r="12" spans="1:4" ht="33.75" customHeight="1">
      <c r="A12" s="38" t="s">
        <v>23</v>
      </c>
      <c r="B12" s="38" t="s">
        <v>24</v>
      </c>
      <c r="C12" s="38" t="s">
        <v>25</v>
      </c>
      <c r="D12" s="38" t="s">
        <v>131</v>
      </c>
    </row>
    <row r="13" spans="1:4" ht="31.5">
      <c r="A13" s="14" t="s">
        <v>5</v>
      </c>
      <c r="B13" s="15" t="s">
        <v>109</v>
      </c>
      <c r="C13" s="14">
        <v>2017</v>
      </c>
      <c r="D13" s="45">
        <v>2078.86</v>
      </c>
    </row>
    <row r="14" spans="1:4" ht="31.5">
      <c r="A14" s="14" t="s">
        <v>6</v>
      </c>
      <c r="B14" s="15" t="s">
        <v>109</v>
      </c>
      <c r="C14" s="14">
        <v>2017</v>
      </c>
      <c r="D14" s="45">
        <v>2078.86</v>
      </c>
    </row>
    <row r="15" spans="1:4" ht="31.5">
      <c r="A15" s="14" t="s">
        <v>7</v>
      </c>
      <c r="B15" s="46" t="s">
        <v>110</v>
      </c>
      <c r="C15" s="47">
        <v>2017</v>
      </c>
      <c r="D15" s="48">
        <v>2745.53</v>
      </c>
    </row>
    <row r="16" spans="1:4" ht="141.75">
      <c r="A16" s="14" t="s">
        <v>8</v>
      </c>
      <c r="B16" s="46" t="s">
        <v>130</v>
      </c>
      <c r="C16" s="47">
        <v>2016</v>
      </c>
      <c r="D16" s="48">
        <v>5818.65</v>
      </c>
    </row>
    <row r="17" spans="1:4" ht="31.5">
      <c r="A17" s="14" t="s">
        <v>9</v>
      </c>
      <c r="B17" s="15" t="s">
        <v>111</v>
      </c>
      <c r="C17" s="47">
        <v>2017</v>
      </c>
      <c r="D17" s="45">
        <v>405.69</v>
      </c>
    </row>
    <row r="18" spans="1:4" ht="31.5">
      <c r="A18" s="14" t="s">
        <v>10</v>
      </c>
      <c r="B18" s="15" t="s">
        <v>114</v>
      </c>
      <c r="C18" s="47">
        <v>2016</v>
      </c>
      <c r="D18" s="45">
        <v>2800</v>
      </c>
    </row>
    <row r="19" spans="1:4" ht="15.75">
      <c r="A19" s="19"/>
      <c r="B19" s="19"/>
      <c r="C19" s="20" t="s">
        <v>15</v>
      </c>
      <c r="D19" s="31">
        <f>SUM(D13:D18)</f>
        <v>15927.59</v>
      </c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4.28125" style="0" customWidth="1"/>
    <col min="4" max="4" width="27.28125" style="0" customWidth="1"/>
    <col min="5" max="5" width="9.8515625" style="0" bestFit="1" customWidth="1"/>
  </cols>
  <sheetData>
    <row r="1" ht="12.75">
      <c r="D1" s="1" t="s">
        <v>132</v>
      </c>
    </row>
    <row r="2" ht="12.75">
      <c r="B2" s="1"/>
    </row>
    <row r="4" spans="1:4" ht="15.75">
      <c r="A4" s="69" t="s">
        <v>26</v>
      </c>
      <c r="B4" s="69"/>
      <c r="C4" s="69"/>
      <c r="D4" s="69"/>
    </row>
    <row r="5" spans="1:5" ht="18">
      <c r="A5" s="69" t="s">
        <v>60</v>
      </c>
      <c r="B5" s="69"/>
      <c r="C5" s="69"/>
      <c r="D5" s="69"/>
      <c r="E5" s="2"/>
    </row>
    <row r="6" spans="1:5" ht="15.75" customHeight="1">
      <c r="A6" s="69" t="s">
        <v>113</v>
      </c>
      <c r="B6" s="69"/>
      <c r="C6" s="69"/>
      <c r="D6" s="69"/>
      <c r="E6" s="2"/>
    </row>
    <row r="7" spans="1:5" ht="15.75" customHeight="1">
      <c r="A7" s="69" t="s">
        <v>61</v>
      </c>
      <c r="B7" s="69"/>
      <c r="C7" s="69"/>
      <c r="D7" s="69"/>
      <c r="E7" s="2"/>
    </row>
    <row r="8" spans="1:4" ht="15.75">
      <c r="A8" s="4"/>
      <c r="B8" s="4"/>
      <c r="C8" s="4"/>
      <c r="D8" s="4"/>
    </row>
    <row r="9" spans="1:4" ht="15.75" customHeight="1">
      <c r="A9" s="73" t="s">
        <v>27</v>
      </c>
      <c r="B9" s="73"/>
      <c r="C9" s="73"/>
      <c r="D9" s="73"/>
    </row>
    <row r="10" spans="1:4" ht="12.75" customHeight="1">
      <c r="A10" s="73" t="s">
        <v>133</v>
      </c>
      <c r="B10" s="73"/>
      <c r="C10" s="73"/>
      <c r="D10" s="73"/>
    </row>
    <row r="11" spans="1:4" ht="12.75" customHeight="1">
      <c r="A11" s="73"/>
      <c r="B11" s="73"/>
      <c r="C11" s="73"/>
      <c r="D11" s="73"/>
    </row>
    <row r="12" spans="1:4" ht="33.75" customHeight="1">
      <c r="A12" s="34" t="s">
        <v>23</v>
      </c>
      <c r="B12" s="34" t="s">
        <v>24</v>
      </c>
      <c r="C12" s="34" t="s">
        <v>25</v>
      </c>
      <c r="D12" s="34" t="s">
        <v>45</v>
      </c>
    </row>
    <row r="13" spans="1:5" ht="22.5" customHeight="1">
      <c r="A13" s="14" t="s">
        <v>5</v>
      </c>
      <c r="B13" s="15" t="s">
        <v>112</v>
      </c>
      <c r="C13" s="14">
        <v>2017</v>
      </c>
      <c r="D13" s="16">
        <v>2225</v>
      </c>
      <c r="E13" t="s">
        <v>135</v>
      </c>
    </row>
    <row r="14" spans="1:4" ht="22.5" customHeight="1">
      <c r="A14" s="14" t="s">
        <v>6</v>
      </c>
      <c r="B14" s="40" t="s">
        <v>134</v>
      </c>
      <c r="C14" s="14">
        <v>2015</v>
      </c>
      <c r="D14" s="16">
        <v>150</v>
      </c>
    </row>
    <row r="15" spans="1:4" ht="15.75">
      <c r="A15" s="10"/>
      <c r="B15" s="10"/>
      <c r="C15" s="17" t="s">
        <v>15</v>
      </c>
      <c r="D15" s="18">
        <f>SUM(D13:D13)</f>
        <v>2225</v>
      </c>
    </row>
  </sheetData>
  <sheetProtection/>
  <mergeCells count="7">
    <mergeCell ref="A11:D11"/>
    <mergeCell ref="A4:D4"/>
    <mergeCell ref="A5:D5"/>
    <mergeCell ref="A6:D6"/>
    <mergeCell ref="A9:D9"/>
    <mergeCell ref="A10:D10"/>
    <mergeCell ref="A7:D7"/>
  </mergeCells>
  <printOptions horizontalCentered="1" verticalCentered="1"/>
  <pageMargins left="0.7480314960629921" right="0.2755905511811024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90" zoomScaleNormal="90" zoomScalePageLayoutView="0" workbookViewId="0" topLeftCell="A1">
      <selection activeCell="H11" sqref="H11"/>
    </sheetView>
  </sheetViews>
  <sheetFormatPr defaultColWidth="9.140625" defaultRowHeight="12.75"/>
  <cols>
    <col min="1" max="1" width="3.7109375" style="0" customWidth="1"/>
    <col min="2" max="2" width="9.8515625" style="0" bestFit="1" customWidth="1"/>
    <col min="3" max="3" width="10.8515625" style="0" customWidth="1"/>
    <col min="4" max="4" width="9.421875" style="0" customWidth="1"/>
    <col min="5" max="5" width="11.7109375" style="0" customWidth="1"/>
    <col min="6" max="6" width="8.28125" style="0" customWidth="1"/>
    <col min="7" max="7" width="7.57421875" style="0" customWidth="1"/>
    <col min="8" max="8" width="19.421875" style="0" customWidth="1"/>
    <col min="9" max="9" width="6.28125" style="0" customWidth="1"/>
    <col min="10" max="11" width="8.28125" style="0" customWidth="1"/>
    <col min="12" max="12" width="10.57421875" style="0" customWidth="1"/>
    <col min="13" max="13" width="11.57421875" style="0" customWidth="1"/>
    <col min="14" max="16" width="12.7109375" style="0" bestFit="1" customWidth="1"/>
    <col min="17" max="17" width="17.8515625" style="0" customWidth="1"/>
  </cols>
  <sheetData>
    <row r="1" ht="15.75" customHeight="1">
      <c r="Q1" s="42" t="s">
        <v>147</v>
      </c>
    </row>
    <row r="3" spans="1:17" ht="18">
      <c r="A3" s="79" t="s">
        <v>28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8">
      <c r="A4" s="70" t="s">
        <v>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8">
      <c r="A5" s="70" t="s">
        <v>113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8">
      <c r="A6" s="70" t="s">
        <v>61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8" spans="1:17" ht="25.5" customHeight="1">
      <c r="A8" s="74" t="s">
        <v>0</v>
      </c>
      <c r="B8" s="74" t="s">
        <v>29</v>
      </c>
      <c r="C8" s="74" t="s">
        <v>30</v>
      </c>
      <c r="D8" s="74" t="s">
        <v>31</v>
      </c>
      <c r="E8" s="74" t="s">
        <v>32</v>
      </c>
      <c r="F8" s="74" t="s">
        <v>25</v>
      </c>
      <c r="G8" s="74" t="s">
        <v>33</v>
      </c>
      <c r="H8" s="74" t="s">
        <v>34</v>
      </c>
      <c r="I8" s="74" t="s">
        <v>35</v>
      </c>
      <c r="J8" s="74" t="s">
        <v>36</v>
      </c>
      <c r="K8" s="74" t="s">
        <v>37</v>
      </c>
      <c r="L8" s="74" t="s">
        <v>38</v>
      </c>
      <c r="M8" s="74" t="s">
        <v>39</v>
      </c>
      <c r="N8" s="75" t="s">
        <v>148</v>
      </c>
      <c r="O8" s="75"/>
      <c r="P8" s="75"/>
      <c r="Q8" s="76" t="s">
        <v>59</v>
      </c>
    </row>
    <row r="9" spans="1:17" ht="30.7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39" t="s">
        <v>107</v>
      </c>
      <c r="O9" s="39" t="s">
        <v>136</v>
      </c>
      <c r="P9" s="39" t="s">
        <v>137</v>
      </c>
      <c r="Q9" s="77"/>
    </row>
    <row r="10" spans="1:17" s="32" customFormat="1" ht="25.5">
      <c r="A10" s="53" t="s">
        <v>5</v>
      </c>
      <c r="B10" s="54" t="s">
        <v>40</v>
      </c>
      <c r="C10" s="55" t="s">
        <v>41</v>
      </c>
      <c r="D10" s="56" t="s">
        <v>44</v>
      </c>
      <c r="E10" s="55" t="s">
        <v>42</v>
      </c>
      <c r="F10" s="55">
        <v>2012</v>
      </c>
      <c r="G10" s="55">
        <v>1368</v>
      </c>
      <c r="H10" s="55" t="s">
        <v>49</v>
      </c>
      <c r="I10" s="54">
        <v>2</v>
      </c>
      <c r="J10" s="54">
        <v>662</v>
      </c>
      <c r="K10" s="54">
        <v>87000</v>
      </c>
      <c r="L10" s="57" t="s">
        <v>46</v>
      </c>
      <c r="M10" s="55" t="s">
        <v>43</v>
      </c>
      <c r="N10" s="58">
        <v>16500</v>
      </c>
      <c r="O10" s="58">
        <f>N10-(N10*0.1)</f>
        <v>14850</v>
      </c>
      <c r="P10" s="58">
        <f>O10-(O10*0.1)</f>
        <v>13365</v>
      </c>
      <c r="Q10" s="59" t="s">
        <v>142</v>
      </c>
    </row>
    <row r="11" spans="1:17" s="32" customFormat="1" ht="25.5">
      <c r="A11" s="53" t="s">
        <v>6</v>
      </c>
      <c r="B11" s="54" t="s">
        <v>50</v>
      </c>
      <c r="C11" s="54" t="s">
        <v>51</v>
      </c>
      <c r="D11" s="54" t="s">
        <v>52</v>
      </c>
      <c r="E11" s="55" t="s">
        <v>47</v>
      </c>
      <c r="F11" s="55">
        <v>2014</v>
      </c>
      <c r="G11" s="55">
        <v>4400</v>
      </c>
      <c r="H11" s="54" t="s">
        <v>53</v>
      </c>
      <c r="I11" s="55">
        <v>1</v>
      </c>
      <c r="J11" s="55">
        <v>0</v>
      </c>
      <c r="K11" s="55">
        <v>1640</v>
      </c>
      <c r="L11" s="54" t="s">
        <v>54</v>
      </c>
      <c r="M11" s="55"/>
      <c r="N11" s="58">
        <v>70000</v>
      </c>
      <c r="O11" s="58">
        <f>N11-(N11*0.1)</f>
        <v>63000</v>
      </c>
      <c r="P11" s="58">
        <f>O11-(O11*0.1)</f>
        <v>56700</v>
      </c>
      <c r="Q11" s="59" t="s">
        <v>142</v>
      </c>
    </row>
    <row r="12" spans="1:17" s="32" customFormat="1" ht="25.5">
      <c r="A12" s="53" t="s">
        <v>7</v>
      </c>
      <c r="B12" s="54" t="s">
        <v>55</v>
      </c>
      <c r="C12" s="54" t="s">
        <v>56</v>
      </c>
      <c r="D12" s="54" t="s">
        <v>57</v>
      </c>
      <c r="E12" s="55" t="s">
        <v>48</v>
      </c>
      <c r="F12" s="55">
        <v>2014</v>
      </c>
      <c r="G12" s="55" t="s">
        <v>43</v>
      </c>
      <c r="H12" s="54" t="s">
        <v>58</v>
      </c>
      <c r="I12" s="55">
        <v>0</v>
      </c>
      <c r="J12" s="55">
        <v>4000</v>
      </c>
      <c r="K12" s="55" t="s">
        <v>43</v>
      </c>
      <c r="L12" s="54" t="s">
        <v>54</v>
      </c>
      <c r="M12" s="55"/>
      <c r="N12" s="58"/>
      <c r="O12" s="58"/>
      <c r="P12" s="58"/>
      <c r="Q12" s="59" t="s">
        <v>142</v>
      </c>
    </row>
    <row r="13" spans="1:17" s="32" customFormat="1" ht="25.5">
      <c r="A13" s="53" t="s">
        <v>8</v>
      </c>
      <c r="B13" s="54" t="s">
        <v>62</v>
      </c>
      <c r="C13" s="55" t="s">
        <v>63</v>
      </c>
      <c r="D13" s="60" t="s">
        <v>64</v>
      </c>
      <c r="E13" s="55" t="s">
        <v>65</v>
      </c>
      <c r="F13" s="54">
        <v>1986</v>
      </c>
      <c r="G13" s="59" t="s">
        <v>43</v>
      </c>
      <c r="H13" s="55" t="s">
        <v>66</v>
      </c>
      <c r="I13" s="54">
        <v>0</v>
      </c>
      <c r="J13" s="54">
        <v>4000</v>
      </c>
      <c r="K13" s="59" t="s">
        <v>43</v>
      </c>
      <c r="L13" s="54" t="s">
        <v>67</v>
      </c>
      <c r="M13" s="59" t="s">
        <v>43</v>
      </c>
      <c r="N13" s="61"/>
      <c r="O13" s="58"/>
      <c r="P13" s="58"/>
      <c r="Q13" s="59" t="s">
        <v>142</v>
      </c>
    </row>
    <row r="14" spans="1:17" s="32" customFormat="1" ht="63.75">
      <c r="A14" s="53" t="s">
        <v>9</v>
      </c>
      <c r="B14" s="62" t="s">
        <v>68</v>
      </c>
      <c r="C14" s="54" t="s">
        <v>69</v>
      </c>
      <c r="D14" s="55" t="s">
        <v>70</v>
      </c>
      <c r="E14" s="55" t="s">
        <v>71</v>
      </c>
      <c r="F14" s="55">
        <v>2014</v>
      </c>
      <c r="G14" s="54" t="s">
        <v>72</v>
      </c>
      <c r="H14" s="55" t="s">
        <v>73</v>
      </c>
      <c r="I14" s="55">
        <v>0</v>
      </c>
      <c r="J14" s="54">
        <v>6000</v>
      </c>
      <c r="K14" s="55" t="s">
        <v>43</v>
      </c>
      <c r="L14" s="55" t="s">
        <v>74</v>
      </c>
      <c r="M14" s="63"/>
      <c r="N14" s="61"/>
      <c r="O14" s="58"/>
      <c r="P14" s="58"/>
      <c r="Q14" s="59" t="s">
        <v>142</v>
      </c>
    </row>
    <row r="15" spans="1:17" s="32" customFormat="1" ht="25.5">
      <c r="A15" s="53" t="s">
        <v>10</v>
      </c>
      <c r="B15" s="54" t="s">
        <v>79</v>
      </c>
      <c r="C15" s="54" t="s">
        <v>80</v>
      </c>
      <c r="D15" s="54" t="s">
        <v>81</v>
      </c>
      <c r="E15" s="54" t="s">
        <v>48</v>
      </c>
      <c r="F15" s="54">
        <v>2010</v>
      </c>
      <c r="G15" s="59" t="s">
        <v>43</v>
      </c>
      <c r="H15" s="54" t="s">
        <v>82</v>
      </c>
      <c r="I15" s="54">
        <v>0</v>
      </c>
      <c r="J15" s="54">
        <v>705</v>
      </c>
      <c r="K15" s="59" t="s">
        <v>43</v>
      </c>
      <c r="L15" s="54" t="s">
        <v>83</v>
      </c>
      <c r="M15" s="55" t="s">
        <v>120</v>
      </c>
      <c r="N15" s="61"/>
      <c r="O15" s="58"/>
      <c r="P15" s="58"/>
      <c r="Q15" s="59" t="s">
        <v>142</v>
      </c>
    </row>
    <row r="16" spans="1:17" s="32" customFormat="1" ht="38.25">
      <c r="A16" s="53" t="s">
        <v>11</v>
      </c>
      <c r="B16" s="64" t="s">
        <v>84</v>
      </c>
      <c r="C16" s="54" t="s">
        <v>75</v>
      </c>
      <c r="D16" s="54" t="s">
        <v>76</v>
      </c>
      <c r="E16" s="54" t="s">
        <v>77</v>
      </c>
      <c r="F16" s="54">
        <v>2007</v>
      </c>
      <c r="G16" s="64">
        <v>7146</v>
      </c>
      <c r="H16" s="54" t="s">
        <v>78</v>
      </c>
      <c r="I16" s="54">
        <v>2</v>
      </c>
      <c r="J16" s="54">
        <v>7350</v>
      </c>
      <c r="K16" s="54">
        <v>219188</v>
      </c>
      <c r="L16" s="54" t="s">
        <v>85</v>
      </c>
      <c r="M16" s="65"/>
      <c r="N16" s="61">
        <v>102600</v>
      </c>
      <c r="O16" s="58">
        <f aca="true" t="shared" si="0" ref="O16:P18">N16-(N16*0.05)</f>
        <v>97470</v>
      </c>
      <c r="P16" s="58">
        <f t="shared" si="0"/>
        <v>92596.5</v>
      </c>
      <c r="Q16" s="55" t="s">
        <v>143</v>
      </c>
    </row>
    <row r="17" spans="1:17" s="32" customFormat="1" ht="38.25">
      <c r="A17" s="53" t="s">
        <v>12</v>
      </c>
      <c r="B17" s="54" t="s">
        <v>87</v>
      </c>
      <c r="C17" s="54" t="s">
        <v>88</v>
      </c>
      <c r="D17" s="54" t="s">
        <v>89</v>
      </c>
      <c r="E17" s="54" t="s">
        <v>42</v>
      </c>
      <c r="F17" s="54">
        <v>2010</v>
      </c>
      <c r="G17" s="64">
        <v>2998</v>
      </c>
      <c r="H17" s="54" t="s">
        <v>90</v>
      </c>
      <c r="I17" s="54">
        <v>3</v>
      </c>
      <c r="J17" s="54">
        <v>790</v>
      </c>
      <c r="K17" s="54">
        <v>3500</v>
      </c>
      <c r="L17" s="54" t="s">
        <v>91</v>
      </c>
      <c r="M17" s="65"/>
      <c r="N17" s="61">
        <v>36000</v>
      </c>
      <c r="O17" s="58">
        <f t="shared" si="0"/>
        <v>34200</v>
      </c>
      <c r="P17" s="58">
        <f t="shared" si="0"/>
        <v>32490</v>
      </c>
      <c r="Q17" s="54" t="s">
        <v>144</v>
      </c>
    </row>
    <row r="18" spans="1:17" s="32" customFormat="1" ht="38.25">
      <c r="A18" s="53" t="s">
        <v>13</v>
      </c>
      <c r="B18" s="54" t="s">
        <v>93</v>
      </c>
      <c r="C18" s="54" t="s">
        <v>94</v>
      </c>
      <c r="D18" s="54" t="s">
        <v>95</v>
      </c>
      <c r="E18" s="54" t="s">
        <v>96</v>
      </c>
      <c r="F18" s="54">
        <v>1999</v>
      </c>
      <c r="G18" s="64">
        <v>4250</v>
      </c>
      <c r="H18" s="54" t="s">
        <v>97</v>
      </c>
      <c r="I18" s="54">
        <v>3</v>
      </c>
      <c r="J18" s="54">
        <v>2030</v>
      </c>
      <c r="K18" s="54"/>
      <c r="L18" s="54" t="s">
        <v>98</v>
      </c>
      <c r="M18" s="65"/>
      <c r="N18" s="61">
        <v>35000</v>
      </c>
      <c r="O18" s="58">
        <f t="shared" si="0"/>
        <v>33250</v>
      </c>
      <c r="P18" s="58">
        <f t="shared" si="0"/>
        <v>31587.5</v>
      </c>
      <c r="Q18" s="54" t="s">
        <v>145</v>
      </c>
    </row>
    <row r="19" spans="1:17" s="32" customFormat="1" ht="42" customHeight="1">
      <c r="A19" s="53" t="s">
        <v>14</v>
      </c>
      <c r="B19" s="54" t="s">
        <v>72</v>
      </c>
      <c r="C19" s="54" t="s">
        <v>99</v>
      </c>
      <c r="D19" s="54" t="s">
        <v>100</v>
      </c>
      <c r="E19" s="54" t="s">
        <v>101</v>
      </c>
      <c r="F19" s="54">
        <v>2018</v>
      </c>
      <c r="G19" s="65"/>
      <c r="H19" s="54" t="s">
        <v>102</v>
      </c>
      <c r="I19" s="65"/>
      <c r="J19" s="65"/>
      <c r="K19" s="65"/>
      <c r="L19" s="65"/>
      <c r="M19" s="65"/>
      <c r="N19" s="66">
        <v>330000</v>
      </c>
      <c r="O19" s="58">
        <f>N19-(N19*0.02)</f>
        <v>323400</v>
      </c>
      <c r="P19" s="58">
        <f>O19-(O19*0.02)</f>
        <v>316932</v>
      </c>
      <c r="Q19" s="54" t="s">
        <v>146</v>
      </c>
    </row>
    <row r="20" spans="1:17" s="32" customFormat="1" ht="12.75">
      <c r="A20" s="80" t="s">
        <v>86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s="32" customFormat="1" ht="12.75">
      <c r="A21" s="78" t="s">
        <v>92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2.75">
      <c r="A22" s="67" t="s">
        <v>103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4" ht="12.75">
      <c r="A24" t="s">
        <v>138</v>
      </c>
    </row>
    <row r="25" ht="12.75">
      <c r="A25" t="s">
        <v>139</v>
      </c>
    </row>
    <row r="26" ht="12.75">
      <c r="A26" t="s">
        <v>140</v>
      </c>
    </row>
    <row r="27" ht="12.75">
      <c r="A27" t="s">
        <v>141</v>
      </c>
    </row>
  </sheetData>
  <sheetProtection/>
  <mergeCells count="21">
    <mergeCell ref="D8:D9"/>
    <mergeCell ref="J8:J9"/>
    <mergeCell ref="A21:Q21"/>
    <mergeCell ref="A3:Q3"/>
    <mergeCell ref="A4:Q4"/>
    <mergeCell ref="A5:Q5"/>
    <mergeCell ref="A6:Q6"/>
    <mergeCell ref="A20:Q20"/>
    <mergeCell ref="A8:A9"/>
    <mergeCell ref="B8:B9"/>
    <mergeCell ref="C8:C9"/>
    <mergeCell ref="K8:K9"/>
    <mergeCell ref="L8:L9"/>
    <mergeCell ref="M8:M9"/>
    <mergeCell ref="N8:P8"/>
    <mergeCell ref="Q8:Q9"/>
    <mergeCell ref="E8:E9"/>
    <mergeCell ref="F8:F9"/>
    <mergeCell ref="G8:G9"/>
    <mergeCell ref="H8:H9"/>
    <mergeCell ref="I8:I9"/>
  </mergeCells>
  <printOptions horizontalCentered="1" verticalCentered="1"/>
  <pageMargins left="0" right="0.03937007874015748" top="0.7874015748031497" bottom="0.15748031496062992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Pieńkosz</dc:creator>
  <cp:keywords/>
  <dc:description/>
  <cp:lastModifiedBy>Mariola</cp:lastModifiedBy>
  <cp:lastPrinted>2019-01-08T12:34:38Z</cp:lastPrinted>
  <dcterms:created xsi:type="dcterms:W3CDTF">2015-11-19T21:29:01Z</dcterms:created>
  <dcterms:modified xsi:type="dcterms:W3CDTF">2019-01-09T10:20:49Z</dcterms:modified>
  <cp:category/>
  <cp:version/>
  <cp:contentType/>
  <cp:contentStatus/>
</cp:coreProperties>
</file>